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activeTab="0"/>
  </bookViews>
  <sheets>
    <sheet name="9_2" sheetId="1" r:id="rId1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Area" localSheetId="0">'9_2'!$A$1:$P$38</definedName>
  </definedNames>
  <calcPr fullCalcOnLoad="1"/>
</workbook>
</file>

<file path=xl/sharedStrings.xml><?xml version="1.0" encoding="utf-8"?>
<sst xmlns="http://schemas.openxmlformats.org/spreadsheetml/2006/main" count="57" uniqueCount="43">
  <si>
    <t>Таблиця 9.2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</si>
  <si>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</si>
  <si>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</si>
  <si>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</si>
  <si>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</si>
  <si>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</si>
  <si>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</si>
  <si>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</si>
  <si>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</si>
  <si>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</si>
  <si>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</si>
  <si>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</si>
  <si>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</si>
  <si>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</si>
  <si>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</si>
  <si>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</si>
  <si>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</si>
  <si>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</si>
  <si>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</si>
  <si>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</si>
  <si>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</si>
  <si>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</si>
  <si>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</si>
  <si>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</si>
  <si>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</si>
  <si>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</si>
  <si>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</si>
  <si>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</si>
  <si>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</si>
  <si>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</si>
  <si>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</si>
  <si>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</si>
  <si>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</si>
  <si>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</si>
  <si>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</si>
  <si>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</si>
  <si>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</si>
  <si>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</si>
  <si>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</si>
  <si>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</si>
  <si>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**- % від числа постановлених ухвал місцевими судами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</si>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</sst>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0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16" width="8.875" style="1" customWidth="1"/>
    <col min="17" max="22" width="4.00390625" style="1" customWidth="1"/>
    <col min="23" max="16384" width="9.125" style="1" customWidth="1"/>
  </cols>
  <sheetData>
    <row r="1" ht="12.75">
      <c r="O1" s="1" t="s">
        <v>0</v>
      </c>
    </row>
    <row r="2" spans="1:17" ht="34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"/>
    </row>
    <row r="3" spans="1:17" ht="17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8"/>
    </row>
    <row r="4" ht="8.25" customHeight="1"/>
    <row r="5" spans="1:16" ht="39" customHeight="1">
      <c r="A5" s="22" t="s">
        <v>2</v>
      </c>
      <c r="B5" s="21" t="s">
        <v>3</v>
      </c>
      <c r="C5" s="21" t="s">
        <v>4</v>
      </c>
      <c r="D5" s="21"/>
      <c r="E5" s="19" t="s">
        <v>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7" customHeight="1">
      <c r="A6" s="22"/>
      <c r="B6" s="21"/>
      <c r="C6" s="21" t="s">
        <v>42</v>
      </c>
      <c r="D6" s="21" t="s">
        <v>41</v>
      </c>
      <c r="E6" s="19" t="s">
        <v>6</v>
      </c>
      <c r="F6" s="19"/>
      <c r="G6" s="20" t="s">
        <v>7</v>
      </c>
      <c r="H6" s="20"/>
      <c r="I6" s="19" t="s">
        <v>8</v>
      </c>
      <c r="J6" s="19"/>
      <c r="K6" s="20" t="s">
        <v>7</v>
      </c>
      <c r="L6" s="20"/>
      <c r="M6" s="21" t="s">
        <v>9</v>
      </c>
      <c r="N6" s="21"/>
      <c r="O6" s="20" t="s">
        <v>7</v>
      </c>
      <c r="P6" s="20"/>
    </row>
    <row r="7" spans="1:16" ht="39" customHeight="1">
      <c r="A7" s="22"/>
      <c r="B7" s="21"/>
      <c r="C7" s="21"/>
      <c r="D7" s="21"/>
      <c r="E7" s="4" t="s">
        <v>42</v>
      </c>
      <c r="F7" s="4" t="s">
        <v>41</v>
      </c>
      <c r="G7" s="13" t="s">
        <v>42</v>
      </c>
      <c r="H7" s="13" t="s">
        <v>41</v>
      </c>
      <c r="I7" s="4" t="s">
        <v>42</v>
      </c>
      <c r="J7" s="4" t="s">
        <v>41</v>
      </c>
      <c r="K7" s="13" t="s">
        <v>42</v>
      </c>
      <c r="L7" s="13" t="s">
        <v>41</v>
      </c>
      <c r="M7" s="4" t="s">
        <v>42</v>
      </c>
      <c r="N7" s="4" t="s">
        <v>41</v>
      </c>
      <c r="O7" s="13" t="s">
        <v>42</v>
      </c>
      <c r="P7" s="13" t="s">
        <v>41</v>
      </c>
    </row>
    <row r="8" spans="1:16" ht="12.75">
      <c r="A8" s="7" t="s">
        <v>10</v>
      </c>
      <c r="B8" s="7" t="s">
        <v>11</v>
      </c>
      <c r="C8" s="7">
        <v>1</v>
      </c>
      <c r="D8" s="7">
        <v>2</v>
      </c>
      <c r="E8" s="7">
        <v>3</v>
      </c>
      <c r="F8" s="7">
        <v>4</v>
      </c>
      <c r="G8" s="14">
        <v>5</v>
      </c>
      <c r="H8" s="14">
        <v>6</v>
      </c>
      <c r="I8" s="7">
        <v>7</v>
      </c>
      <c r="J8" s="7">
        <v>8</v>
      </c>
      <c r="K8" s="14">
        <v>9</v>
      </c>
      <c r="L8" s="14">
        <v>10</v>
      </c>
      <c r="M8" s="7">
        <v>11</v>
      </c>
      <c r="N8" s="7">
        <v>12</v>
      </c>
      <c r="O8" s="14">
        <v>13</v>
      </c>
      <c r="P8" s="14">
        <v>14</v>
      </c>
    </row>
    <row r="9" spans="1:23" ht="12.75" customHeight="1">
      <c r="A9" s="7">
        <v>1</v>
      </c>
      <c r="B9" s="5" t="s">
        <v>12</v>
      </c>
      <c r="C9" s="16"/>
      <c r="D9" s="16"/>
      <c r="E9" s="16"/>
      <c r="F9" s="16"/>
      <c r="G9" s="15"/>
      <c r="H9" s="15"/>
      <c r="I9" s="16"/>
      <c r="J9" s="16"/>
      <c r="K9" s="15"/>
      <c r="L9" s="15"/>
      <c r="M9" s="16"/>
      <c r="N9" s="16"/>
      <c r="O9" s="15"/>
      <c r="P9" s="15"/>
      <c r="Q9" s="6">
        <f aca="true" t="shared" si="0" ref="Q9:Q36">IF(D9=0,0,SUM(F9*100/D9))</f>
        <v>0</v>
      </c>
      <c r="R9" s="6">
        <f aca="true" t="shared" si="1" ref="R9:R35">IF(D9=0,0,SUM(J9*100/D9))</f>
        <v>0</v>
      </c>
      <c r="S9" s="9">
        <f aca="true" t="shared" si="2" ref="S9:S36">IF(D9=0,0,SUM(N9*100/D9))</f>
        <v>0</v>
      </c>
      <c r="T9" s="6">
        <f aca="true" t="shared" si="3" ref="T9:T36">IF(C9=0,0,SUM(E9*100/C9))</f>
        <v>0</v>
      </c>
      <c r="U9" s="2">
        <f aca="true" t="shared" si="4" ref="U9:U36">IF(C9=0,0,SUM(I9*100/C9))</f>
        <v>0</v>
      </c>
      <c r="V9" s="2">
        <f aca="true" t="shared" si="5" ref="V9:V36">IF(C9=0,0,SUM(M9*100/C9))</f>
        <v>0</v>
      </c>
      <c r="W9" s="2"/>
    </row>
    <row r="10" spans="1:23" ht="12.75">
      <c r="A10" s="7">
        <v>2</v>
      </c>
      <c r="B10" s="5" t="s">
        <v>13</v>
      </c>
      <c r="C10" s="16">
        <v>9375</v>
      </c>
      <c r="D10" s="16">
        <v>8051</v>
      </c>
      <c r="E10" s="16">
        <v>515</v>
      </c>
      <c r="F10" s="16">
        <v>496</v>
      </c>
      <c r="G10" s="15">
        <f aca="true" t="shared" si="6" ref="G10:G34">IF(C10=0,0,E10/C10*100)</f>
        <v>5.493333333333333</v>
      </c>
      <c r="H10" s="15">
        <f aca="true" t="shared" si="7" ref="H10:H34">IF(D10=0,0,F10/D10*100)</f>
        <v>6.160725375729723</v>
      </c>
      <c r="I10" s="16">
        <v>4</v>
      </c>
      <c r="J10" s="16">
        <v>4</v>
      </c>
      <c r="K10" s="15">
        <f aca="true" t="shared" si="8" ref="K10:K34">IF(C10=0,0,I10/C10*100)</f>
        <v>0.042666666666666665</v>
      </c>
      <c r="L10" s="15">
        <f aca="true" t="shared" si="9" ref="L10:L34">IF(D10=0,0,J10/D10*100)</f>
        <v>0.049683269159110664</v>
      </c>
      <c r="M10" s="16">
        <f aca="true" t="shared" si="10" ref="M10:M34">E10+I10</f>
        <v>519</v>
      </c>
      <c r="N10" s="16">
        <f aca="true" t="shared" si="11" ref="N10:N34">F10+J10</f>
        <v>500</v>
      </c>
      <c r="O10" s="15">
        <f aca="true" t="shared" si="12" ref="O10:O34">IF(C10=0,IF(M10=0,0,100),V10)</f>
        <v>5.536</v>
      </c>
      <c r="P10" s="15">
        <f aca="true" t="shared" si="13" ref="P10:P34">IF(D10=0,IF(N10=0,0,100),S10)</f>
        <v>6.210408644888834</v>
      </c>
      <c r="Q10" s="6">
        <f t="shared" si="0"/>
        <v>6.160725375729723</v>
      </c>
      <c r="R10" s="6">
        <f t="shared" si="1"/>
        <v>0.04968326915911067</v>
      </c>
      <c r="S10" s="6">
        <f t="shared" si="2"/>
        <v>6.210408644888834</v>
      </c>
      <c r="T10" s="6">
        <f t="shared" si="3"/>
        <v>5.493333333333333</v>
      </c>
      <c r="U10" s="2">
        <f t="shared" si="4"/>
        <v>0.042666666666666665</v>
      </c>
      <c r="V10" s="2">
        <f t="shared" si="5"/>
        <v>5.536</v>
      </c>
      <c r="W10" s="2"/>
    </row>
    <row r="11" spans="1:23" ht="12.75">
      <c r="A11" s="7">
        <v>3</v>
      </c>
      <c r="B11" s="5" t="s">
        <v>14</v>
      </c>
      <c r="C11" s="16">
        <v>3796</v>
      </c>
      <c r="D11" s="16">
        <v>3793</v>
      </c>
      <c r="E11" s="16">
        <v>175</v>
      </c>
      <c r="F11" s="16">
        <v>185</v>
      </c>
      <c r="G11" s="15">
        <f t="shared" si="6"/>
        <v>4.610115911485774</v>
      </c>
      <c r="H11" s="15">
        <f t="shared" si="7"/>
        <v>4.877405747429475</v>
      </c>
      <c r="I11" s="16">
        <v>9</v>
      </c>
      <c r="J11" s="16">
        <v>6</v>
      </c>
      <c r="K11" s="15">
        <f t="shared" si="8"/>
        <v>0.23709167544783985</v>
      </c>
      <c r="L11" s="15">
        <f t="shared" si="9"/>
        <v>0.15818613234906406</v>
      </c>
      <c r="M11" s="16">
        <f t="shared" si="10"/>
        <v>184</v>
      </c>
      <c r="N11" s="16">
        <f t="shared" si="11"/>
        <v>191</v>
      </c>
      <c r="O11" s="15">
        <f t="shared" si="12"/>
        <v>4.847207586933615</v>
      </c>
      <c r="P11" s="15">
        <f t="shared" si="13"/>
        <v>5.035591879778539</v>
      </c>
      <c r="Q11" s="6">
        <f t="shared" si="0"/>
        <v>4.877405747429475</v>
      </c>
      <c r="R11" s="6">
        <f t="shared" si="1"/>
        <v>0.15818613234906406</v>
      </c>
      <c r="S11" s="6">
        <f t="shared" si="2"/>
        <v>5.035591879778539</v>
      </c>
      <c r="T11" s="6">
        <f t="shared" si="3"/>
        <v>4.610115911485774</v>
      </c>
      <c r="U11" s="2">
        <f t="shared" si="4"/>
        <v>0.23709167544783982</v>
      </c>
      <c r="V11" s="2">
        <f t="shared" si="5"/>
        <v>4.847207586933615</v>
      </c>
      <c r="W11" s="2"/>
    </row>
    <row r="12" spans="1:23" ht="12.75">
      <c r="A12" s="7">
        <v>4</v>
      </c>
      <c r="B12" s="5" t="s">
        <v>15</v>
      </c>
      <c r="C12" s="16">
        <v>24823</v>
      </c>
      <c r="D12" s="16">
        <v>24889</v>
      </c>
      <c r="E12" s="16">
        <v>1530</v>
      </c>
      <c r="F12" s="16">
        <v>1400</v>
      </c>
      <c r="G12" s="15">
        <f t="shared" si="6"/>
        <v>6.163638561011965</v>
      </c>
      <c r="H12" s="15">
        <f t="shared" si="7"/>
        <v>5.624974888504962</v>
      </c>
      <c r="I12" s="16">
        <v>24</v>
      </c>
      <c r="J12" s="16">
        <v>29</v>
      </c>
      <c r="K12" s="15">
        <f t="shared" si="8"/>
        <v>0.0966845264472465</v>
      </c>
      <c r="L12" s="15">
        <f t="shared" si="9"/>
        <v>0.11651733697617421</v>
      </c>
      <c r="M12" s="16">
        <f t="shared" si="10"/>
        <v>1554</v>
      </c>
      <c r="N12" s="16">
        <f t="shared" si="11"/>
        <v>1429</v>
      </c>
      <c r="O12" s="15">
        <f t="shared" si="12"/>
        <v>6.260323087459211</v>
      </c>
      <c r="P12" s="15">
        <f t="shared" si="13"/>
        <v>5.741492225481136</v>
      </c>
      <c r="Q12" s="6">
        <f t="shared" si="0"/>
        <v>5.624974888504962</v>
      </c>
      <c r="R12" s="6">
        <f t="shared" si="1"/>
        <v>0.11651733697617421</v>
      </c>
      <c r="S12" s="6">
        <f t="shared" si="2"/>
        <v>5.741492225481136</v>
      </c>
      <c r="T12" s="6">
        <f t="shared" si="3"/>
        <v>6.163638561011965</v>
      </c>
      <c r="U12" s="2">
        <f t="shared" si="4"/>
        <v>0.09668452644724651</v>
      </c>
      <c r="V12" s="2">
        <f t="shared" si="5"/>
        <v>6.260323087459211</v>
      </c>
      <c r="W12" s="2"/>
    </row>
    <row r="13" spans="1:23" ht="12.75">
      <c r="A13" s="7">
        <v>5</v>
      </c>
      <c r="B13" s="5" t="s">
        <v>16</v>
      </c>
      <c r="C13" s="16">
        <v>15648</v>
      </c>
      <c r="D13" s="16">
        <v>14174</v>
      </c>
      <c r="E13" s="16">
        <v>476</v>
      </c>
      <c r="F13" s="16">
        <v>413</v>
      </c>
      <c r="G13" s="15">
        <f t="shared" si="6"/>
        <v>3.041922290388548</v>
      </c>
      <c r="H13" s="15">
        <f t="shared" si="7"/>
        <v>2.913785804995061</v>
      </c>
      <c r="I13" s="16">
        <v>6</v>
      </c>
      <c r="J13" s="16">
        <v>11</v>
      </c>
      <c r="K13" s="15">
        <f t="shared" si="8"/>
        <v>0.03834355828220859</v>
      </c>
      <c r="L13" s="15">
        <f t="shared" si="9"/>
        <v>0.07760688584732608</v>
      </c>
      <c r="M13" s="16">
        <f t="shared" si="10"/>
        <v>482</v>
      </c>
      <c r="N13" s="16">
        <f t="shared" si="11"/>
        <v>424</v>
      </c>
      <c r="O13" s="15">
        <f t="shared" si="12"/>
        <v>3.0802658486707566</v>
      </c>
      <c r="P13" s="15">
        <f t="shared" si="13"/>
        <v>2.9913926908423876</v>
      </c>
      <c r="Q13" s="6">
        <f t="shared" si="0"/>
        <v>2.9137858049950616</v>
      </c>
      <c r="R13" s="6">
        <f t="shared" si="1"/>
        <v>0.07760688584732608</v>
      </c>
      <c r="S13" s="6">
        <f t="shared" si="2"/>
        <v>2.9913926908423876</v>
      </c>
      <c r="T13" s="6">
        <f t="shared" si="3"/>
        <v>3.041922290388548</v>
      </c>
      <c r="U13" s="2">
        <f t="shared" si="4"/>
        <v>0.03834355828220859</v>
      </c>
      <c r="V13" s="2">
        <f t="shared" si="5"/>
        <v>3.0802658486707566</v>
      </c>
      <c r="W13" s="2"/>
    </row>
    <row r="14" spans="1:23" ht="12.75">
      <c r="A14" s="7">
        <v>6</v>
      </c>
      <c r="B14" s="5" t="s">
        <v>17</v>
      </c>
      <c r="C14" s="16">
        <v>7012</v>
      </c>
      <c r="D14" s="16">
        <v>6830</v>
      </c>
      <c r="E14" s="16">
        <v>331</v>
      </c>
      <c r="F14" s="16">
        <v>367</v>
      </c>
      <c r="G14" s="15">
        <f t="shared" si="6"/>
        <v>4.720479178551056</v>
      </c>
      <c r="H14" s="15">
        <f t="shared" si="7"/>
        <v>5.373352855051245</v>
      </c>
      <c r="I14" s="16">
        <v>3</v>
      </c>
      <c r="J14" s="16">
        <v>4</v>
      </c>
      <c r="K14" s="15">
        <f t="shared" si="8"/>
        <v>0.042783799201369085</v>
      </c>
      <c r="L14" s="15">
        <f t="shared" si="9"/>
        <v>0.05856515373352855</v>
      </c>
      <c r="M14" s="16">
        <f t="shared" si="10"/>
        <v>334</v>
      </c>
      <c r="N14" s="16">
        <f t="shared" si="11"/>
        <v>371</v>
      </c>
      <c r="O14" s="15">
        <f t="shared" si="12"/>
        <v>4.763262977752424</v>
      </c>
      <c r="P14" s="15">
        <f t="shared" si="13"/>
        <v>5.431918008784773</v>
      </c>
      <c r="Q14" s="6">
        <f t="shared" si="0"/>
        <v>5.373352855051245</v>
      </c>
      <c r="R14" s="6">
        <f t="shared" si="1"/>
        <v>0.05856515373352855</v>
      </c>
      <c r="S14" s="6">
        <f t="shared" si="2"/>
        <v>5.431918008784773</v>
      </c>
      <c r="T14" s="6">
        <f t="shared" si="3"/>
        <v>4.720479178551055</v>
      </c>
      <c r="U14" s="2">
        <f t="shared" si="4"/>
        <v>0.04278379920136908</v>
      </c>
      <c r="V14" s="2">
        <f t="shared" si="5"/>
        <v>4.763262977752424</v>
      </c>
      <c r="W14" s="2"/>
    </row>
    <row r="15" spans="1:23" ht="12.75">
      <c r="A15" s="7">
        <v>7</v>
      </c>
      <c r="B15" s="5" t="s">
        <v>18</v>
      </c>
      <c r="C15" s="16">
        <v>6600</v>
      </c>
      <c r="D15" s="16">
        <v>6330</v>
      </c>
      <c r="E15" s="16">
        <v>354</v>
      </c>
      <c r="F15" s="16">
        <v>409</v>
      </c>
      <c r="G15" s="15">
        <f t="shared" si="6"/>
        <v>5.363636363636363</v>
      </c>
      <c r="H15" s="15">
        <f t="shared" si="7"/>
        <v>6.46129541864139</v>
      </c>
      <c r="I15" s="16">
        <v>19</v>
      </c>
      <c r="J15" s="16">
        <v>9</v>
      </c>
      <c r="K15" s="15">
        <f t="shared" si="8"/>
        <v>0.28787878787878785</v>
      </c>
      <c r="L15" s="15">
        <f t="shared" si="9"/>
        <v>0.14218009478672985</v>
      </c>
      <c r="M15" s="16">
        <f t="shared" si="10"/>
        <v>373</v>
      </c>
      <c r="N15" s="16">
        <f t="shared" si="11"/>
        <v>418</v>
      </c>
      <c r="O15" s="15">
        <f t="shared" si="12"/>
        <v>5.651515151515151</v>
      </c>
      <c r="P15" s="15">
        <f t="shared" si="13"/>
        <v>6.60347551342812</v>
      </c>
      <c r="Q15" s="6">
        <f t="shared" si="0"/>
        <v>6.46129541864139</v>
      </c>
      <c r="R15" s="6">
        <f t="shared" si="1"/>
        <v>0.14218009478672985</v>
      </c>
      <c r="S15" s="6">
        <f t="shared" si="2"/>
        <v>6.60347551342812</v>
      </c>
      <c r="T15" s="6">
        <f t="shared" si="3"/>
        <v>5.363636363636363</v>
      </c>
      <c r="U15" s="2">
        <f t="shared" si="4"/>
        <v>0.2878787878787879</v>
      </c>
      <c r="V15" s="2">
        <f t="shared" si="5"/>
        <v>5.651515151515151</v>
      </c>
      <c r="W15" s="2"/>
    </row>
    <row r="16" spans="1:23" ht="12.75">
      <c r="A16" s="7">
        <v>8</v>
      </c>
      <c r="B16" s="5" t="s">
        <v>19</v>
      </c>
      <c r="C16" s="16">
        <v>14292</v>
      </c>
      <c r="D16" s="16">
        <v>13332</v>
      </c>
      <c r="E16" s="16">
        <v>720</v>
      </c>
      <c r="F16" s="16">
        <v>620</v>
      </c>
      <c r="G16" s="15">
        <f t="shared" si="6"/>
        <v>5.037783375314862</v>
      </c>
      <c r="H16" s="15">
        <f t="shared" si="7"/>
        <v>4.65046504650465</v>
      </c>
      <c r="I16" s="16">
        <v>13</v>
      </c>
      <c r="J16" s="16">
        <v>5</v>
      </c>
      <c r="K16" s="15">
        <f t="shared" si="8"/>
        <v>0.09095997760985167</v>
      </c>
      <c r="L16" s="15">
        <f t="shared" si="9"/>
        <v>0.0375037503750375</v>
      </c>
      <c r="M16" s="16">
        <f t="shared" si="10"/>
        <v>733</v>
      </c>
      <c r="N16" s="16">
        <f t="shared" si="11"/>
        <v>625</v>
      </c>
      <c r="O16" s="15">
        <f t="shared" si="12"/>
        <v>5.1287433529247135</v>
      </c>
      <c r="P16" s="15">
        <f t="shared" si="13"/>
        <v>4.687968796879688</v>
      </c>
      <c r="Q16" s="6">
        <f t="shared" si="0"/>
        <v>4.65046504650465</v>
      </c>
      <c r="R16" s="6">
        <f t="shared" si="1"/>
        <v>0.0375037503750375</v>
      </c>
      <c r="S16" s="6">
        <f t="shared" si="2"/>
        <v>4.687968796879688</v>
      </c>
      <c r="T16" s="6">
        <f t="shared" si="3"/>
        <v>5.037783375314861</v>
      </c>
      <c r="U16" s="2">
        <f t="shared" si="4"/>
        <v>0.09095997760985167</v>
      </c>
      <c r="V16" s="2">
        <f t="shared" si="5"/>
        <v>5.1287433529247135</v>
      </c>
      <c r="W16" s="2"/>
    </row>
    <row r="17" spans="1:23" ht="12.75">
      <c r="A17" s="7">
        <v>9</v>
      </c>
      <c r="B17" s="5" t="s">
        <v>20</v>
      </c>
      <c r="C17" s="16">
        <v>4750</v>
      </c>
      <c r="D17" s="16">
        <v>4342</v>
      </c>
      <c r="E17" s="16">
        <v>300</v>
      </c>
      <c r="F17" s="16">
        <v>234</v>
      </c>
      <c r="G17" s="15">
        <f t="shared" si="6"/>
        <v>6.315789473684211</v>
      </c>
      <c r="H17" s="15">
        <f t="shared" si="7"/>
        <v>5.389221556886228</v>
      </c>
      <c r="I17" s="16">
        <v>5</v>
      </c>
      <c r="J17" s="16">
        <v>3</v>
      </c>
      <c r="K17" s="15">
        <f t="shared" si="8"/>
        <v>0.10526315789473684</v>
      </c>
      <c r="L17" s="15">
        <f t="shared" si="9"/>
        <v>0.06909258406264394</v>
      </c>
      <c r="M17" s="16">
        <f t="shared" si="10"/>
        <v>305</v>
      </c>
      <c r="N17" s="16">
        <f t="shared" si="11"/>
        <v>237</v>
      </c>
      <c r="O17" s="15">
        <f t="shared" si="12"/>
        <v>6.421052631578948</v>
      </c>
      <c r="P17" s="15">
        <f t="shared" si="13"/>
        <v>5.458314140948872</v>
      </c>
      <c r="Q17" s="6">
        <f t="shared" si="0"/>
        <v>5.389221556886228</v>
      </c>
      <c r="R17" s="6">
        <f t="shared" si="1"/>
        <v>0.06909258406264394</v>
      </c>
      <c r="S17" s="6">
        <f t="shared" si="2"/>
        <v>5.458314140948872</v>
      </c>
      <c r="T17" s="6">
        <f t="shared" si="3"/>
        <v>6.315789473684211</v>
      </c>
      <c r="U17" s="2">
        <f t="shared" si="4"/>
        <v>0.10526315789473684</v>
      </c>
      <c r="V17" s="2">
        <f t="shared" si="5"/>
        <v>6.421052631578948</v>
      </c>
      <c r="W17" s="2"/>
    </row>
    <row r="18" spans="1:23" ht="12.75">
      <c r="A18" s="7">
        <v>10</v>
      </c>
      <c r="B18" s="5" t="s">
        <v>21</v>
      </c>
      <c r="C18" s="16">
        <v>13287</v>
      </c>
      <c r="D18" s="16">
        <v>12200</v>
      </c>
      <c r="E18" s="16">
        <v>763</v>
      </c>
      <c r="F18" s="16">
        <v>689</v>
      </c>
      <c r="G18" s="15">
        <f t="shared" si="6"/>
        <v>5.742455031233536</v>
      </c>
      <c r="H18" s="15">
        <f t="shared" si="7"/>
        <v>5.647540983606557</v>
      </c>
      <c r="I18" s="16">
        <v>5</v>
      </c>
      <c r="J18" s="16">
        <v>6</v>
      </c>
      <c r="K18" s="15">
        <f t="shared" si="8"/>
        <v>0.03763076691502973</v>
      </c>
      <c r="L18" s="15">
        <f t="shared" si="9"/>
        <v>0.04918032786885246</v>
      </c>
      <c r="M18" s="16">
        <f t="shared" si="10"/>
        <v>768</v>
      </c>
      <c r="N18" s="16">
        <f t="shared" si="11"/>
        <v>695</v>
      </c>
      <c r="O18" s="15">
        <f t="shared" si="12"/>
        <v>5.7800857981485665</v>
      </c>
      <c r="P18" s="15">
        <f t="shared" si="13"/>
        <v>5.69672131147541</v>
      </c>
      <c r="Q18" s="6">
        <f t="shared" si="0"/>
        <v>5.647540983606557</v>
      </c>
      <c r="R18" s="6">
        <f t="shared" si="1"/>
        <v>0.04918032786885246</v>
      </c>
      <c r="S18" s="6">
        <f t="shared" si="2"/>
        <v>5.69672131147541</v>
      </c>
      <c r="T18" s="6">
        <f t="shared" si="3"/>
        <v>5.742455031233536</v>
      </c>
      <c r="U18" s="2">
        <f t="shared" si="4"/>
        <v>0.03763076691502973</v>
      </c>
      <c r="V18" s="2">
        <f t="shared" si="5"/>
        <v>5.7800857981485665</v>
      </c>
      <c r="W18" s="2"/>
    </row>
    <row r="19" spans="1:23" ht="12.75">
      <c r="A19" s="7">
        <v>11</v>
      </c>
      <c r="B19" s="5" t="s">
        <v>22</v>
      </c>
      <c r="C19" s="16">
        <v>5276</v>
      </c>
      <c r="D19" s="16">
        <v>5522</v>
      </c>
      <c r="E19" s="16">
        <v>230</v>
      </c>
      <c r="F19" s="16">
        <v>235</v>
      </c>
      <c r="G19" s="15">
        <f t="shared" si="6"/>
        <v>4.359363153904473</v>
      </c>
      <c r="H19" s="15">
        <f t="shared" si="7"/>
        <v>4.255704454907642</v>
      </c>
      <c r="I19" s="16">
        <v>3</v>
      </c>
      <c r="J19" s="16">
        <v>2</v>
      </c>
      <c r="K19" s="15">
        <f t="shared" si="8"/>
        <v>0.05686125852918878</v>
      </c>
      <c r="L19" s="15">
        <f t="shared" si="9"/>
        <v>0.036218761318362915</v>
      </c>
      <c r="M19" s="16">
        <f t="shared" si="10"/>
        <v>233</v>
      </c>
      <c r="N19" s="16">
        <f t="shared" si="11"/>
        <v>237</v>
      </c>
      <c r="O19" s="15">
        <f t="shared" si="12"/>
        <v>4.416224412433662</v>
      </c>
      <c r="P19" s="15">
        <f t="shared" si="13"/>
        <v>4.291923216226005</v>
      </c>
      <c r="Q19" s="6">
        <f t="shared" si="0"/>
        <v>4.255704454907642</v>
      </c>
      <c r="R19" s="6">
        <f t="shared" si="1"/>
        <v>0.036218761318362915</v>
      </c>
      <c r="S19" s="6">
        <f t="shared" si="2"/>
        <v>4.291923216226005</v>
      </c>
      <c r="T19" s="6">
        <f t="shared" si="3"/>
        <v>4.359363153904473</v>
      </c>
      <c r="U19" s="2">
        <f t="shared" si="4"/>
        <v>0.05686125852918878</v>
      </c>
      <c r="V19" s="2">
        <f t="shared" si="5"/>
        <v>4.416224412433662</v>
      </c>
      <c r="W19" s="2"/>
    </row>
    <row r="20" spans="1:23" ht="12.75">
      <c r="A20" s="7">
        <v>12</v>
      </c>
      <c r="B20" s="5" t="s">
        <v>23</v>
      </c>
      <c r="C20" s="16">
        <v>5038</v>
      </c>
      <c r="D20" s="16">
        <v>4899</v>
      </c>
      <c r="E20" s="16">
        <v>298</v>
      </c>
      <c r="F20" s="16">
        <v>254</v>
      </c>
      <c r="G20" s="15">
        <f t="shared" si="6"/>
        <v>5.91504565303692</v>
      </c>
      <c r="H20" s="15">
        <f t="shared" si="7"/>
        <v>5.184731577873036</v>
      </c>
      <c r="I20" s="16">
        <v>2</v>
      </c>
      <c r="J20" s="16">
        <v>1</v>
      </c>
      <c r="K20" s="15">
        <f t="shared" si="8"/>
        <v>0.03969829297340214</v>
      </c>
      <c r="L20" s="15">
        <f t="shared" si="9"/>
        <v>0.020412329046744233</v>
      </c>
      <c r="M20" s="16">
        <f t="shared" si="10"/>
        <v>300</v>
      </c>
      <c r="N20" s="16">
        <f t="shared" si="11"/>
        <v>255</v>
      </c>
      <c r="O20" s="15">
        <f t="shared" si="12"/>
        <v>5.954743946010321</v>
      </c>
      <c r="P20" s="15">
        <f t="shared" si="13"/>
        <v>5.20514390691978</v>
      </c>
      <c r="Q20" s="6">
        <f t="shared" si="0"/>
        <v>5.184731577873035</v>
      </c>
      <c r="R20" s="6">
        <f t="shared" si="1"/>
        <v>0.020412329046744233</v>
      </c>
      <c r="S20" s="6">
        <f t="shared" si="2"/>
        <v>5.20514390691978</v>
      </c>
      <c r="T20" s="6">
        <f t="shared" si="3"/>
        <v>5.91504565303692</v>
      </c>
      <c r="U20" s="2">
        <f t="shared" si="4"/>
        <v>0.03969829297340215</v>
      </c>
      <c r="V20" s="2">
        <f t="shared" si="5"/>
        <v>5.954743946010321</v>
      </c>
      <c r="W20" s="2"/>
    </row>
    <row r="21" spans="1:23" ht="12.75">
      <c r="A21" s="7">
        <v>13</v>
      </c>
      <c r="B21" s="5" t="s">
        <v>24</v>
      </c>
      <c r="C21" s="16">
        <v>12433</v>
      </c>
      <c r="D21" s="16">
        <v>11355</v>
      </c>
      <c r="E21" s="16">
        <v>825</v>
      </c>
      <c r="F21" s="16">
        <v>777</v>
      </c>
      <c r="G21" s="15">
        <f t="shared" si="6"/>
        <v>6.635566637175259</v>
      </c>
      <c r="H21" s="15">
        <f t="shared" si="7"/>
        <v>6.842800528401585</v>
      </c>
      <c r="I21" s="16">
        <v>8</v>
      </c>
      <c r="J21" s="16">
        <v>7</v>
      </c>
      <c r="K21" s="15">
        <f t="shared" si="8"/>
        <v>0.06434488860291161</v>
      </c>
      <c r="L21" s="15">
        <f t="shared" si="9"/>
        <v>0.06164685160722149</v>
      </c>
      <c r="M21" s="16">
        <f t="shared" si="10"/>
        <v>833</v>
      </c>
      <c r="N21" s="16">
        <f t="shared" si="11"/>
        <v>784</v>
      </c>
      <c r="O21" s="15">
        <f t="shared" si="12"/>
        <v>6.699911525778171</v>
      </c>
      <c r="P21" s="15">
        <f t="shared" si="13"/>
        <v>6.904447380008807</v>
      </c>
      <c r="Q21" s="6">
        <f t="shared" si="0"/>
        <v>6.842800528401585</v>
      </c>
      <c r="R21" s="6">
        <f t="shared" si="1"/>
        <v>0.06164685160722149</v>
      </c>
      <c r="S21" s="6">
        <f t="shared" si="2"/>
        <v>6.904447380008807</v>
      </c>
      <c r="T21" s="6">
        <f t="shared" si="3"/>
        <v>6.635566637175259</v>
      </c>
      <c r="U21" s="2">
        <f t="shared" si="4"/>
        <v>0.06434488860291161</v>
      </c>
      <c r="V21" s="2">
        <f t="shared" si="5"/>
        <v>6.699911525778171</v>
      </c>
      <c r="W21" s="2"/>
    </row>
    <row r="22" spans="1:23" ht="12.75">
      <c r="A22" s="7">
        <v>14</v>
      </c>
      <c r="B22" s="5" t="s">
        <v>25</v>
      </c>
      <c r="C22" s="16">
        <v>8598</v>
      </c>
      <c r="D22" s="16">
        <v>7514</v>
      </c>
      <c r="E22" s="16">
        <v>336</v>
      </c>
      <c r="F22" s="16">
        <v>369</v>
      </c>
      <c r="G22" s="15">
        <f t="shared" si="6"/>
        <v>3.907885554780181</v>
      </c>
      <c r="H22" s="15">
        <f t="shared" si="7"/>
        <v>4.910833111525153</v>
      </c>
      <c r="I22" s="16">
        <v>15</v>
      </c>
      <c r="J22" s="16">
        <v>17</v>
      </c>
      <c r="K22" s="15">
        <f t="shared" si="8"/>
        <v>0.17445917655268667</v>
      </c>
      <c r="L22" s="15">
        <f t="shared" si="9"/>
        <v>0.22624434389140274</v>
      </c>
      <c r="M22" s="16">
        <f t="shared" si="10"/>
        <v>351</v>
      </c>
      <c r="N22" s="16">
        <f t="shared" si="11"/>
        <v>386</v>
      </c>
      <c r="O22" s="15">
        <f t="shared" si="12"/>
        <v>4.082344731332868</v>
      </c>
      <c r="P22" s="15">
        <f t="shared" si="13"/>
        <v>5.137077455416556</v>
      </c>
      <c r="Q22" s="6">
        <f t="shared" si="0"/>
        <v>4.910833111525153</v>
      </c>
      <c r="R22" s="6">
        <f t="shared" si="1"/>
        <v>0.22624434389140272</v>
      </c>
      <c r="S22" s="6">
        <f t="shared" si="2"/>
        <v>5.137077455416556</v>
      </c>
      <c r="T22" s="6">
        <f t="shared" si="3"/>
        <v>3.9078855547801816</v>
      </c>
      <c r="U22" s="2">
        <f t="shared" si="4"/>
        <v>0.17445917655268667</v>
      </c>
      <c r="V22" s="2">
        <f t="shared" si="5"/>
        <v>4.082344731332868</v>
      </c>
      <c r="W22" s="2"/>
    </row>
    <row r="23" spans="1:23" ht="12.75">
      <c r="A23" s="7">
        <v>15</v>
      </c>
      <c r="B23" s="5" t="s">
        <v>26</v>
      </c>
      <c r="C23" s="16">
        <v>20364</v>
      </c>
      <c r="D23" s="16">
        <v>16910</v>
      </c>
      <c r="E23" s="16">
        <v>1230</v>
      </c>
      <c r="F23" s="16">
        <v>1139</v>
      </c>
      <c r="G23" s="15">
        <f t="shared" si="6"/>
        <v>6.040070713022982</v>
      </c>
      <c r="H23" s="15">
        <f t="shared" si="7"/>
        <v>6.7356593731519805</v>
      </c>
      <c r="I23" s="16">
        <v>24</v>
      </c>
      <c r="J23" s="16">
        <v>29</v>
      </c>
      <c r="K23" s="15">
        <f t="shared" si="8"/>
        <v>0.11785503830288745</v>
      </c>
      <c r="L23" s="15">
        <f t="shared" si="9"/>
        <v>0.17149615612063868</v>
      </c>
      <c r="M23" s="16">
        <f t="shared" si="10"/>
        <v>1254</v>
      </c>
      <c r="N23" s="16">
        <f t="shared" si="11"/>
        <v>1168</v>
      </c>
      <c r="O23" s="15">
        <f t="shared" si="12"/>
        <v>6.15792575132587</v>
      </c>
      <c r="P23" s="15">
        <f t="shared" si="13"/>
        <v>6.90715552927262</v>
      </c>
      <c r="Q23" s="6">
        <f t="shared" si="0"/>
        <v>6.735659373151981</v>
      </c>
      <c r="R23" s="6">
        <f t="shared" si="1"/>
        <v>0.17149615612063868</v>
      </c>
      <c r="S23" s="6">
        <f t="shared" si="2"/>
        <v>6.90715552927262</v>
      </c>
      <c r="T23" s="6">
        <f t="shared" si="3"/>
        <v>6.040070713022982</v>
      </c>
      <c r="U23" s="2">
        <f t="shared" si="4"/>
        <v>0.11785503830288745</v>
      </c>
      <c r="V23" s="2">
        <f t="shared" si="5"/>
        <v>6.15792575132587</v>
      </c>
      <c r="W23" s="2"/>
    </row>
    <row r="24" spans="1:23" ht="12.75">
      <c r="A24" s="7">
        <v>16</v>
      </c>
      <c r="B24" s="5" t="s">
        <v>27</v>
      </c>
      <c r="C24" s="16">
        <v>9824</v>
      </c>
      <c r="D24" s="16">
        <v>9282</v>
      </c>
      <c r="E24" s="16">
        <v>433</v>
      </c>
      <c r="F24" s="16">
        <v>406</v>
      </c>
      <c r="G24" s="15">
        <f t="shared" si="6"/>
        <v>4.40757328990228</v>
      </c>
      <c r="H24" s="15">
        <f t="shared" si="7"/>
        <v>4.374057315233785</v>
      </c>
      <c r="I24" s="16">
        <v>10</v>
      </c>
      <c r="J24" s="16">
        <v>4</v>
      </c>
      <c r="K24" s="15">
        <f t="shared" si="8"/>
        <v>0.10179153094462541</v>
      </c>
      <c r="L24" s="15">
        <f t="shared" si="9"/>
        <v>0.043094160741219564</v>
      </c>
      <c r="M24" s="16">
        <f t="shared" si="10"/>
        <v>443</v>
      </c>
      <c r="N24" s="16">
        <f t="shared" si="11"/>
        <v>410</v>
      </c>
      <c r="O24" s="15">
        <f t="shared" si="12"/>
        <v>4.509364820846906</v>
      </c>
      <c r="P24" s="15">
        <f t="shared" si="13"/>
        <v>4.417151475975006</v>
      </c>
      <c r="Q24" s="6">
        <f t="shared" si="0"/>
        <v>4.374057315233785</v>
      </c>
      <c r="R24" s="6">
        <f t="shared" si="1"/>
        <v>0.043094160741219564</v>
      </c>
      <c r="S24" s="6">
        <f t="shared" si="2"/>
        <v>4.417151475975006</v>
      </c>
      <c r="T24" s="6">
        <f t="shared" si="3"/>
        <v>4.40757328990228</v>
      </c>
      <c r="U24" s="2">
        <f t="shared" si="4"/>
        <v>0.10179153094462541</v>
      </c>
      <c r="V24" s="2">
        <f t="shared" si="5"/>
        <v>4.509364820846906</v>
      </c>
      <c r="W24" s="2"/>
    </row>
    <row r="25" spans="1:23" ht="12.75">
      <c r="A25" s="7">
        <v>17</v>
      </c>
      <c r="B25" s="5" t="s">
        <v>28</v>
      </c>
      <c r="C25" s="16">
        <v>5250</v>
      </c>
      <c r="D25" s="16">
        <v>4611</v>
      </c>
      <c r="E25" s="16">
        <v>209</v>
      </c>
      <c r="F25" s="16">
        <v>177</v>
      </c>
      <c r="G25" s="15">
        <f t="shared" si="6"/>
        <v>3.980952380952381</v>
      </c>
      <c r="H25" s="15">
        <f t="shared" si="7"/>
        <v>3.8386467143786596</v>
      </c>
      <c r="I25" s="16">
        <v>4</v>
      </c>
      <c r="J25" s="16">
        <v>1</v>
      </c>
      <c r="K25" s="15">
        <f t="shared" si="8"/>
        <v>0.0761904761904762</v>
      </c>
      <c r="L25" s="15">
        <f t="shared" si="9"/>
        <v>0.02168726957276079</v>
      </c>
      <c r="M25" s="16">
        <f t="shared" si="10"/>
        <v>213</v>
      </c>
      <c r="N25" s="16">
        <f t="shared" si="11"/>
        <v>178</v>
      </c>
      <c r="O25" s="15">
        <f t="shared" si="12"/>
        <v>4.057142857142857</v>
      </c>
      <c r="P25" s="15">
        <f t="shared" si="13"/>
        <v>3.8603339839514206</v>
      </c>
      <c r="Q25" s="6">
        <f t="shared" si="0"/>
        <v>3.8386467143786596</v>
      </c>
      <c r="R25" s="6">
        <f t="shared" si="1"/>
        <v>0.02168726957276079</v>
      </c>
      <c r="S25" s="6">
        <f t="shared" si="2"/>
        <v>3.8603339839514206</v>
      </c>
      <c r="T25" s="6">
        <f t="shared" si="3"/>
        <v>3.980952380952381</v>
      </c>
      <c r="U25" s="2">
        <f t="shared" si="4"/>
        <v>0.0761904761904762</v>
      </c>
      <c r="V25" s="2">
        <f t="shared" si="5"/>
        <v>4.057142857142857</v>
      </c>
      <c r="W25" s="2"/>
    </row>
    <row r="26" spans="1:23" ht="12.75">
      <c r="A26" s="7">
        <v>18</v>
      </c>
      <c r="B26" s="5" t="s">
        <v>29</v>
      </c>
      <c r="C26" s="16">
        <v>5116</v>
      </c>
      <c r="D26" s="16">
        <v>5184</v>
      </c>
      <c r="E26" s="16">
        <v>187</v>
      </c>
      <c r="F26" s="16">
        <v>224</v>
      </c>
      <c r="G26" s="15">
        <f t="shared" si="6"/>
        <v>3.655199374511337</v>
      </c>
      <c r="H26" s="15">
        <f t="shared" si="7"/>
        <v>4.320987654320987</v>
      </c>
      <c r="I26" s="16">
        <v>6</v>
      </c>
      <c r="J26" s="16">
        <v>8</v>
      </c>
      <c r="K26" s="15">
        <f t="shared" si="8"/>
        <v>0.11727912431587179</v>
      </c>
      <c r="L26" s="15">
        <f t="shared" si="9"/>
        <v>0.15432098765432098</v>
      </c>
      <c r="M26" s="16">
        <f t="shared" si="10"/>
        <v>193</v>
      </c>
      <c r="N26" s="16">
        <f t="shared" si="11"/>
        <v>232</v>
      </c>
      <c r="O26" s="15">
        <f t="shared" si="12"/>
        <v>3.772478498827209</v>
      </c>
      <c r="P26" s="15">
        <f t="shared" si="13"/>
        <v>4.4753086419753085</v>
      </c>
      <c r="Q26" s="6">
        <f t="shared" si="0"/>
        <v>4.320987654320987</v>
      </c>
      <c r="R26" s="6">
        <f t="shared" si="1"/>
        <v>0.15432098765432098</v>
      </c>
      <c r="S26" s="6">
        <f t="shared" si="2"/>
        <v>4.4753086419753085</v>
      </c>
      <c r="T26" s="6">
        <f t="shared" si="3"/>
        <v>3.655199374511337</v>
      </c>
      <c r="U26" s="2">
        <f t="shared" si="4"/>
        <v>0.11727912431587177</v>
      </c>
      <c r="V26" s="2">
        <f t="shared" si="5"/>
        <v>3.772478498827209</v>
      </c>
      <c r="W26" s="2"/>
    </row>
    <row r="27" spans="1:23" ht="12.75">
      <c r="A27" s="7">
        <v>19</v>
      </c>
      <c r="B27" s="5" t="s">
        <v>30</v>
      </c>
      <c r="C27" s="16">
        <v>4799</v>
      </c>
      <c r="D27" s="16">
        <v>4387</v>
      </c>
      <c r="E27" s="16">
        <v>157</v>
      </c>
      <c r="F27" s="16">
        <v>180</v>
      </c>
      <c r="G27" s="15">
        <f t="shared" si="6"/>
        <v>3.2715148989372786</v>
      </c>
      <c r="H27" s="15">
        <f t="shared" si="7"/>
        <v>4.103031684522453</v>
      </c>
      <c r="I27" s="16">
        <v>5</v>
      </c>
      <c r="J27" s="16">
        <v>3</v>
      </c>
      <c r="K27" s="15">
        <f t="shared" si="8"/>
        <v>0.10418837257762034</v>
      </c>
      <c r="L27" s="15">
        <f t="shared" si="9"/>
        <v>0.06838386140870754</v>
      </c>
      <c r="M27" s="16">
        <f t="shared" si="10"/>
        <v>162</v>
      </c>
      <c r="N27" s="16">
        <f t="shared" si="11"/>
        <v>183</v>
      </c>
      <c r="O27" s="15">
        <f t="shared" si="12"/>
        <v>3.375703271514899</v>
      </c>
      <c r="P27" s="15">
        <f t="shared" si="13"/>
        <v>4.17141554593116</v>
      </c>
      <c r="Q27" s="6">
        <f t="shared" si="0"/>
        <v>4.103031684522453</v>
      </c>
      <c r="R27" s="6">
        <f t="shared" si="1"/>
        <v>0.06838386140870754</v>
      </c>
      <c r="S27" s="6">
        <f t="shared" si="2"/>
        <v>4.17141554593116</v>
      </c>
      <c r="T27" s="6">
        <f t="shared" si="3"/>
        <v>3.2715148989372786</v>
      </c>
      <c r="U27" s="2">
        <f t="shared" si="4"/>
        <v>0.10418837257762034</v>
      </c>
      <c r="V27" s="2">
        <f t="shared" si="5"/>
        <v>3.375703271514899</v>
      </c>
      <c r="W27" s="2"/>
    </row>
    <row r="28" spans="1:23" ht="12.75">
      <c r="A28" s="7">
        <v>20</v>
      </c>
      <c r="B28" s="5" t="s">
        <v>31</v>
      </c>
      <c r="C28" s="16">
        <v>24589</v>
      </c>
      <c r="D28" s="16">
        <v>21132</v>
      </c>
      <c r="E28" s="16">
        <v>1001</v>
      </c>
      <c r="F28" s="16">
        <v>960</v>
      </c>
      <c r="G28" s="15">
        <f t="shared" si="6"/>
        <v>4.070926023831794</v>
      </c>
      <c r="H28" s="15">
        <f t="shared" si="7"/>
        <v>4.542873367404884</v>
      </c>
      <c r="I28" s="16">
        <v>49</v>
      </c>
      <c r="J28" s="16">
        <v>41</v>
      </c>
      <c r="K28" s="15">
        <f t="shared" si="8"/>
        <v>0.19927609906868923</v>
      </c>
      <c r="L28" s="15">
        <f t="shared" si="9"/>
        <v>0.19401855006625024</v>
      </c>
      <c r="M28" s="16">
        <f t="shared" si="10"/>
        <v>1050</v>
      </c>
      <c r="N28" s="16">
        <f t="shared" si="11"/>
        <v>1001</v>
      </c>
      <c r="O28" s="15">
        <f t="shared" si="12"/>
        <v>4.270202122900484</v>
      </c>
      <c r="P28" s="15">
        <f t="shared" si="13"/>
        <v>4.736891917471134</v>
      </c>
      <c r="Q28" s="6">
        <f t="shared" si="0"/>
        <v>4.542873367404884</v>
      </c>
      <c r="R28" s="6">
        <f t="shared" si="1"/>
        <v>0.19401855006625024</v>
      </c>
      <c r="S28" s="6">
        <f t="shared" si="2"/>
        <v>4.736891917471134</v>
      </c>
      <c r="T28" s="6">
        <f t="shared" si="3"/>
        <v>4.070926023831794</v>
      </c>
      <c r="U28" s="2">
        <f t="shared" si="4"/>
        <v>0.19927609906868926</v>
      </c>
      <c r="V28" s="2">
        <f t="shared" si="5"/>
        <v>4.270202122900484</v>
      </c>
      <c r="W28" s="2"/>
    </row>
    <row r="29" spans="1:23" ht="12.75">
      <c r="A29" s="7">
        <v>21</v>
      </c>
      <c r="B29" s="5" t="s">
        <v>32</v>
      </c>
      <c r="C29" s="16">
        <v>6743</v>
      </c>
      <c r="D29" s="16">
        <v>6377</v>
      </c>
      <c r="E29" s="16">
        <v>353</v>
      </c>
      <c r="F29" s="16">
        <v>309</v>
      </c>
      <c r="G29" s="15">
        <f t="shared" si="6"/>
        <v>5.235058579267388</v>
      </c>
      <c r="H29" s="15">
        <f t="shared" si="7"/>
        <v>4.8455386545397525</v>
      </c>
      <c r="I29" s="16">
        <v>11</v>
      </c>
      <c r="J29" s="16">
        <v>4</v>
      </c>
      <c r="K29" s="15">
        <f t="shared" si="8"/>
        <v>0.1631321370309951</v>
      </c>
      <c r="L29" s="15">
        <f t="shared" si="9"/>
        <v>0.06272541947624274</v>
      </c>
      <c r="M29" s="16">
        <f t="shared" si="10"/>
        <v>364</v>
      </c>
      <c r="N29" s="16">
        <f t="shared" si="11"/>
        <v>313</v>
      </c>
      <c r="O29" s="15">
        <f t="shared" si="12"/>
        <v>5.398190716298384</v>
      </c>
      <c r="P29" s="15">
        <f t="shared" si="13"/>
        <v>4.908264074015995</v>
      </c>
      <c r="Q29" s="6">
        <f t="shared" si="0"/>
        <v>4.8455386545397525</v>
      </c>
      <c r="R29" s="6">
        <f t="shared" si="1"/>
        <v>0.06272541947624274</v>
      </c>
      <c r="S29" s="6">
        <f t="shared" si="2"/>
        <v>4.908264074015995</v>
      </c>
      <c r="T29" s="6">
        <f t="shared" si="3"/>
        <v>5.235058579267388</v>
      </c>
      <c r="U29" s="2">
        <f t="shared" si="4"/>
        <v>0.1631321370309951</v>
      </c>
      <c r="V29" s="2">
        <f t="shared" si="5"/>
        <v>5.398190716298384</v>
      </c>
      <c r="W29" s="2"/>
    </row>
    <row r="30" spans="1:23" ht="12.75">
      <c r="A30" s="7">
        <v>22</v>
      </c>
      <c r="B30" s="5" t="s">
        <v>33</v>
      </c>
      <c r="C30" s="16">
        <v>5628</v>
      </c>
      <c r="D30" s="16">
        <v>5565</v>
      </c>
      <c r="E30" s="16">
        <v>263</v>
      </c>
      <c r="F30" s="16">
        <v>219</v>
      </c>
      <c r="G30" s="15">
        <f t="shared" si="6"/>
        <v>4.673063255152807</v>
      </c>
      <c r="H30" s="15">
        <f t="shared" si="7"/>
        <v>3.9353099730458223</v>
      </c>
      <c r="I30" s="16">
        <v>6</v>
      </c>
      <c r="J30" s="16">
        <v>5</v>
      </c>
      <c r="K30" s="15">
        <f t="shared" si="8"/>
        <v>0.10660980810234541</v>
      </c>
      <c r="L30" s="15">
        <f t="shared" si="9"/>
        <v>0.08984725965858043</v>
      </c>
      <c r="M30" s="16">
        <f t="shared" si="10"/>
        <v>269</v>
      </c>
      <c r="N30" s="16">
        <f t="shared" si="11"/>
        <v>224</v>
      </c>
      <c r="O30" s="15">
        <f t="shared" si="12"/>
        <v>4.779673063255153</v>
      </c>
      <c r="P30" s="15">
        <f t="shared" si="13"/>
        <v>4.0251572327044025</v>
      </c>
      <c r="Q30" s="6">
        <f t="shared" si="0"/>
        <v>3.9353099730458223</v>
      </c>
      <c r="R30" s="6">
        <f t="shared" si="1"/>
        <v>0.08984725965858041</v>
      </c>
      <c r="S30" s="6">
        <f t="shared" si="2"/>
        <v>4.0251572327044025</v>
      </c>
      <c r="T30" s="6">
        <f t="shared" si="3"/>
        <v>4.673063255152807</v>
      </c>
      <c r="U30" s="2">
        <f t="shared" si="4"/>
        <v>0.10660980810234541</v>
      </c>
      <c r="V30" s="2">
        <f t="shared" si="5"/>
        <v>4.779673063255153</v>
      </c>
      <c r="W30" s="2"/>
    </row>
    <row r="31" spans="1:23" ht="12.75">
      <c r="A31" s="7">
        <v>23</v>
      </c>
      <c r="B31" s="5" t="s">
        <v>34</v>
      </c>
      <c r="C31" s="16">
        <v>7072</v>
      </c>
      <c r="D31" s="16">
        <v>6893</v>
      </c>
      <c r="E31" s="16">
        <v>442</v>
      </c>
      <c r="F31" s="16">
        <v>292</v>
      </c>
      <c r="G31" s="15">
        <f t="shared" si="6"/>
        <v>6.25</v>
      </c>
      <c r="H31" s="15">
        <f t="shared" si="7"/>
        <v>4.236181633541274</v>
      </c>
      <c r="I31" s="16">
        <v>8</v>
      </c>
      <c r="J31" s="16">
        <v>5</v>
      </c>
      <c r="K31" s="15">
        <f t="shared" si="8"/>
        <v>0.11312217194570137</v>
      </c>
      <c r="L31" s="15">
        <f t="shared" si="9"/>
        <v>0.07253735673872044</v>
      </c>
      <c r="M31" s="16">
        <f t="shared" si="10"/>
        <v>450</v>
      </c>
      <c r="N31" s="16">
        <f t="shared" si="11"/>
        <v>297</v>
      </c>
      <c r="O31" s="15">
        <f t="shared" si="12"/>
        <v>6.363122171945701</v>
      </c>
      <c r="P31" s="15">
        <f t="shared" si="13"/>
        <v>4.308718990279994</v>
      </c>
      <c r="Q31" s="6">
        <f t="shared" si="0"/>
        <v>4.236181633541274</v>
      </c>
      <c r="R31" s="6">
        <f t="shared" si="1"/>
        <v>0.07253735673872044</v>
      </c>
      <c r="S31" s="6">
        <f t="shared" si="2"/>
        <v>4.308718990279994</v>
      </c>
      <c r="T31" s="6">
        <f t="shared" si="3"/>
        <v>6.25</v>
      </c>
      <c r="U31" s="2">
        <f t="shared" si="4"/>
        <v>0.11312217194570136</v>
      </c>
      <c r="V31" s="2">
        <f t="shared" si="5"/>
        <v>6.363122171945701</v>
      </c>
      <c r="W31" s="2"/>
    </row>
    <row r="32" spans="1:23" ht="12.75">
      <c r="A32" s="7">
        <v>24</v>
      </c>
      <c r="B32" s="5" t="s">
        <v>35</v>
      </c>
      <c r="C32" s="16">
        <v>3552</v>
      </c>
      <c r="D32" s="16">
        <v>3429</v>
      </c>
      <c r="E32" s="16">
        <v>208</v>
      </c>
      <c r="F32" s="16">
        <v>192</v>
      </c>
      <c r="G32" s="15">
        <f t="shared" si="6"/>
        <v>5.8558558558558556</v>
      </c>
      <c r="H32" s="15">
        <f t="shared" si="7"/>
        <v>5.599300087489064</v>
      </c>
      <c r="I32" s="16">
        <v>6</v>
      </c>
      <c r="J32" s="16">
        <v>7</v>
      </c>
      <c r="K32" s="15">
        <f t="shared" si="8"/>
        <v>0.16891891891891891</v>
      </c>
      <c r="L32" s="15">
        <f t="shared" si="9"/>
        <v>0.2041411490230388</v>
      </c>
      <c r="M32" s="16">
        <f t="shared" si="10"/>
        <v>214</v>
      </c>
      <c r="N32" s="16">
        <f t="shared" si="11"/>
        <v>199</v>
      </c>
      <c r="O32" s="15">
        <f t="shared" si="12"/>
        <v>6.024774774774775</v>
      </c>
      <c r="P32" s="15">
        <f t="shared" si="13"/>
        <v>5.803441236512103</v>
      </c>
      <c r="Q32" s="6">
        <f t="shared" si="0"/>
        <v>5.5993000874890635</v>
      </c>
      <c r="R32" s="6">
        <f t="shared" si="1"/>
        <v>0.2041411490230388</v>
      </c>
      <c r="S32" s="6">
        <f t="shared" si="2"/>
        <v>5.803441236512103</v>
      </c>
      <c r="T32" s="6">
        <f t="shared" si="3"/>
        <v>5.8558558558558556</v>
      </c>
      <c r="U32" s="2">
        <f t="shared" si="4"/>
        <v>0.16891891891891891</v>
      </c>
      <c r="V32" s="2">
        <f t="shared" si="5"/>
        <v>6.024774774774775</v>
      </c>
      <c r="W32" s="2"/>
    </row>
    <row r="33" spans="1:23" ht="12.75">
      <c r="A33" s="7">
        <v>25</v>
      </c>
      <c r="B33" s="5" t="s">
        <v>36</v>
      </c>
      <c r="C33" s="16">
        <v>4915</v>
      </c>
      <c r="D33" s="16">
        <v>4821</v>
      </c>
      <c r="E33" s="16">
        <v>169</v>
      </c>
      <c r="F33" s="16">
        <v>172</v>
      </c>
      <c r="G33" s="15">
        <f t="shared" si="6"/>
        <v>3.438453713123093</v>
      </c>
      <c r="H33" s="15">
        <f t="shared" si="7"/>
        <v>3.5677245384774943</v>
      </c>
      <c r="I33" s="16">
        <v>13</v>
      </c>
      <c r="J33" s="16">
        <v>6</v>
      </c>
      <c r="K33" s="15">
        <f t="shared" si="8"/>
        <v>0.2644964394710071</v>
      </c>
      <c r="L33" s="15">
        <f t="shared" si="9"/>
        <v>0.12445550715619166</v>
      </c>
      <c r="M33" s="16">
        <f t="shared" si="10"/>
        <v>182</v>
      </c>
      <c r="N33" s="16">
        <f t="shared" si="11"/>
        <v>178</v>
      </c>
      <c r="O33" s="15">
        <f t="shared" si="12"/>
        <v>3.7029501525940995</v>
      </c>
      <c r="P33" s="15">
        <f t="shared" si="13"/>
        <v>3.6921800456336857</v>
      </c>
      <c r="Q33" s="6">
        <f t="shared" si="0"/>
        <v>3.5677245384774943</v>
      </c>
      <c r="R33" s="6">
        <f t="shared" si="1"/>
        <v>0.12445550715619166</v>
      </c>
      <c r="S33" s="6">
        <f t="shared" si="2"/>
        <v>3.6921800456336857</v>
      </c>
      <c r="T33" s="6">
        <f t="shared" si="3"/>
        <v>3.4384537131230926</v>
      </c>
      <c r="U33" s="2">
        <f t="shared" si="4"/>
        <v>0.2644964394710071</v>
      </c>
      <c r="V33" s="2">
        <f t="shared" si="5"/>
        <v>3.7029501525940995</v>
      </c>
      <c r="W33" s="2"/>
    </row>
    <row r="34" spans="1:23" ht="12.75">
      <c r="A34" s="7">
        <v>26</v>
      </c>
      <c r="B34" s="5" t="s">
        <v>37</v>
      </c>
      <c r="C34" s="16">
        <v>27375</v>
      </c>
      <c r="D34" s="16">
        <v>24065</v>
      </c>
      <c r="E34" s="16">
        <v>2046</v>
      </c>
      <c r="F34" s="16">
        <v>1977</v>
      </c>
      <c r="G34" s="15">
        <f t="shared" si="6"/>
        <v>7.4739726027397255</v>
      </c>
      <c r="H34" s="15">
        <f t="shared" si="7"/>
        <v>8.215250363598587</v>
      </c>
      <c r="I34" s="16">
        <v>37</v>
      </c>
      <c r="J34" s="16">
        <v>34</v>
      </c>
      <c r="K34" s="15">
        <f t="shared" si="8"/>
        <v>0.13515981735159818</v>
      </c>
      <c r="L34" s="15">
        <f t="shared" si="9"/>
        <v>0.14128402243922708</v>
      </c>
      <c r="M34" s="16">
        <f t="shared" si="10"/>
        <v>2083</v>
      </c>
      <c r="N34" s="16">
        <f t="shared" si="11"/>
        <v>2011</v>
      </c>
      <c r="O34" s="15">
        <f t="shared" si="12"/>
        <v>7.609132420091324</v>
      </c>
      <c r="P34" s="15">
        <f t="shared" si="13"/>
        <v>8.356534386037815</v>
      </c>
      <c r="Q34" s="6">
        <f t="shared" si="0"/>
        <v>8.215250363598587</v>
      </c>
      <c r="R34" s="6">
        <f t="shared" si="1"/>
        <v>0.14128402243922708</v>
      </c>
      <c r="S34" s="6">
        <f t="shared" si="2"/>
        <v>8.356534386037815</v>
      </c>
      <c r="T34" s="6">
        <f t="shared" si="3"/>
        <v>7.473972602739726</v>
      </c>
      <c r="U34" s="2">
        <f t="shared" si="4"/>
        <v>0.13515981735159818</v>
      </c>
      <c r="V34" s="2">
        <f t="shared" si="5"/>
        <v>7.609132420091324</v>
      </c>
      <c r="W34" s="2"/>
    </row>
    <row r="35" spans="1:23" ht="12.75">
      <c r="A35" s="7">
        <v>27</v>
      </c>
      <c r="B35" s="5" t="s">
        <v>38</v>
      </c>
      <c r="C35" s="16"/>
      <c r="D35" s="16"/>
      <c r="E35" s="16"/>
      <c r="F35" s="16"/>
      <c r="G35" s="15"/>
      <c r="H35" s="15"/>
      <c r="I35" s="16"/>
      <c r="J35" s="16"/>
      <c r="K35" s="15"/>
      <c r="L35" s="15"/>
      <c r="M35" s="16"/>
      <c r="N35" s="16"/>
      <c r="O35" s="15"/>
      <c r="P35" s="15"/>
      <c r="Q35" s="6">
        <f t="shared" si="0"/>
        <v>0</v>
      </c>
      <c r="R35" s="6">
        <f t="shared" si="1"/>
        <v>0</v>
      </c>
      <c r="S35" s="6">
        <f t="shared" si="2"/>
        <v>0</v>
      </c>
      <c r="T35" s="6">
        <f t="shared" si="3"/>
        <v>0</v>
      </c>
      <c r="U35" s="2">
        <f t="shared" si="4"/>
        <v>0</v>
      </c>
      <c r="V35" s="2">
        <f t="shared" si="5"/>
        <v>0</v>
      </c>
      <c r="W35" s="2"/>
    </row>
    <row r="36" spans="1:23" ht="14.25" customHeight="1">
      <c r="A36" s="10"/>
      <c r="B36" s="11" t="s">
        <v>39</v>
      </c>
      <c r="C36" s="17">
        <f>SUM(C9:C35)</f>
        <v>256155</v>
      </c>
      <c r="D36" s="17">
        <f>SUM(D9:D35)</f>
        <v>235887</v>
      </c>
      <c r="E36" s="17">
        <f>SUM(E9:E35)</f>
        <v>13551</v>
      </c>
      <c r="F36" s="17">
        <f>SUM(F9:F35)</f>
        <v>12695</v>
      </c>
      <c r="G36" s="12">
        <f>IF(C36=0,0,E36/C36*100)</f>
        <v>5.290156350647069</v>
      </c>
      <c r="H36" s="12">
        <f>IF(D36=0,0,F36/D36*100)</f>
        <v>5.381814173735729</v>
      </c>
      <c r="I36" s="17">
        <f>SUM(I9:I35)</f>
        <v>295</v>
      </c>
      <c r="J36" s="17">
        <f>SUM(J9:J35)</f>
        <v>251</v>
      </c>
      <c r="K36" s="12">
        <f>IF(C36=0,0,I36/C36*100)</f>
        <v>0.11516464640549666</v>
      </c>
      <c r="L36" s="12">
        <f>IF(D36=0,0,J36/D36*100)</f>
        <v>0.10640688126094275</v>
      </c>
      <c r="M36" s="17">
        <f>E36+I36</f>
        <v>13846</v>
      </c>
      <c r="N36" s="17">
        <f>F36+J36</f>
        <v>12946</v>
      </c>
      <c r="O36" s="12">
        <f>IF(C36=0,IF(M36=0,0,100),V36)</f>
        <v>5.4053209970525655</v>
      </c>
      <c r="P36" s="12">
        <f>IF(D36=0,IF(N36=0,0,100),S36)</f>
        <v>5.488221054996672</v>
      </c>
      <c r="Q36" s="6">
        <f t="shared" si="0"/>
        <v>5.381814173735729</v>
      </c>
      <c r="R36" s="6">
        <f>IF(D36=0,0,SUM(I36*100/D36))</f>
        <v>0.12505988036644664</v>
      </c>
      <c r="S36" s="6">
        <f t="shared" si="2"/>
        <v>5.488221054996672</v>
      </c>
      <c r="T36" s="6">
        <f t="shared" si="3"/>
        <v>5.290156350647069</v>
      </c>
      <c r="U36" s="2">
        <f t="shared" si="4"/>
        <v>0.11516464640549667</v>
      </c>
      <c r="V36" s="2">
        <f t="shared" si="5"/>
        <v>5.4053209970525655</v>
      </c>
      <c r="W36" s="2"/>
    </row>
    <row r="37" spans="3:23" ht="12.75">
      <c r="C37" s="3"/>
      <c r="T37" s="2"/>
      <c r="U37" s="2"/>
      <c r="V37" s="2"/>
      <c r="W37" s="2"/>
    </row>
    <row r="38" spans="2:23" ht="12.75">
      <c r="B38" s="1" t="s">
        <v>40</v>
      </c>
      <c r="T38" s="2"/>
      <c r="U38" s="2"/>
      <c r="V38" s="2"/>
      <c r="W38" s="2"/>
    </row>
  </sheetData>
  <sheetProtection/>
  <mergeCells count="14">
    <mergeCell ref="C5:D5"/>
    <mergeCell ref="E5:P5"/>
    <mergeCell ref="C6:C7"/>
    <mergeCell ref="D6:D7"/>
    <mergeCell ref="A2:P2"/>
    <mergeCell ref="A3:P3"/>
    <mergeCell ref="E6:F6"/>
    <mergeCell ref="G6:H6"/>
    <mergeCell ref="I6:J6"/>
    <mergeCell ref="K6:L6"/>
    <mergeCell ref="M6:N6"/>
    <mergeCell ref="O6:P6"/>
    <mergeCell ref="A5:A7"/>
    <mergeCell ref="B5:B7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2016-02-03T12:25:00Z</cp:lastPrinted>
  <dcterms:created xsi:type="dcterms:W3CDTF">2011-07-25T06:37:41Z</dcterms:created>
  <dcterms:modified xsi:type="dcterms:W3CDTF">2018-03-06T11:51:19Z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9.2. Результати перегляду апеляційними судами ухвал у цивільних справах, постановлених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2209521</vt:i4>
  </property>
  <property fmtid="{D5CDD505-2E9C-101B-9397-08002B2CF9AE}" pid="7" name="Тип звіту">
    <vt:lpwstr>9.2. Результати перегляду апеляційними судами ухвал у цивільних справах, постановлених місцевими загальними судами</vt:lpwstr>
  </property>
  <property fmtid="{D5CDD505-2E9C-101B-9397-08002B2CF9AE}" pid="8" name="К.Cума">
    <vt:lpwstr>C3A684C1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31E7207F</vt:lpwstr>
  </property>
  <property fmtid="{D5CDD505-2E9C-101B-9397-08002B2CF9AE}" pid="16" name="Версія БД">
    <vt:lpwstr>3.18.0.1578</vt:lpwstr>
  </property>
</Properties>
</file>